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рограми\"/>
    </mc:Choice>
  </mc:AlternateContent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F24" i="4" l="1"/>
  <c r="F10" i="4"/>
  <c r="D26" i="4"/>
  <c r="D25" i="4"/>
  <c r="D24" i="4"/>
  <c r="D23" i="4"/>
  <c r="D22" i="4"/>
  <c r="C23" i="4"/>
  <c r="G13" i="4" l="1"/>
  <c r="G12" i="4"/>
  <c r="G11" i="4"/>
  <c r="G10" i="4"/>
  <c r="G9" i="4"/>
  <c r="G8" i="4"/>
  <c r="E8" i="4"/>
  <c r="G14" i="4" l="1"/>
  <c r="C25" i="4"/>
  <c r="C14" i="4" l="1"/>
  <c r="F14" i="4" l="1"/>
  <c r="I15" i="4" s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<sst xmlns="http://schemas.openxmlformats.org/spreadsheetml/2006/main" count="55" uniqueCount="36">
  <si>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</si>
  <si>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</si>
  <si>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</si>
  <si>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</si>
  <si>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</si>
  <si>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</si>
  <si>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</si>
  <si>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</si>
  <si>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</si>
  <si>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</si>
  <si>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</si>
  <si>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</si>
  <si>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</si>
  <si>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</si>
  <si>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</si>
  <si>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</si>
  <si>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</si>
  <si>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</si>
  <si>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</si>
  <si>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</si>
  <si>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</si>
  <si>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</si>
  <si>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</si>
  <si>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</si>
  <si>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</si>
  <si>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</si>
  <si>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</si>
  <si>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</si>
  <si>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</si>
  <si>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</si>
  <si>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</si>
  <si>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</si>
  <si>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</si>
  <si>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</si>
  <si>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01.06. 2021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</si>
  <si>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01.06. 2021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</si>
</sst>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43" fontId="13" fillId="0" borderId="0" xfId="0" applyNumberFormat="1" applyFont="1"/>
    <xf numFmtId="167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7" fontId="9" fillId="2" borderId="10" xfId="0" applyNumberFormat="1" applyFont="1" applyFill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view="pageBreakPreview" zoomScaleNormal="75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2" sqref="B32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34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124804.629</v>
      </c>
      <c r="D8" s="38">
        <v>49949.610999999997</v>
      </c>
      <c r="E8" s="39">
        <f>D8/C8</f>
        <v>0.40022242283978104</v>
      </c>
      <c r="F8" s="38">
        <v>46878.675999999999</v>
      </c>
      <c r="G8" s="40">
        <f t="shared" ref="G8:G13" si="0">D8-F8</f>
        <v>3070.9349999999977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1652587.6440000001</v>
      </c>
      <c r="D9" s="38">
        <v>555336.36100000003</v>
      </c>
      <c r="E9" s="39">
        <f t="shared" ref="E9:E13" si="1">D9/C9</f>
        <v>0.33604048960201471</v>
      </c>
      <c r="F9" s="38">
        <v>449628.45199999999</v>
      </c>
      <c r="G9" s="40">
        <f t="shared" si="0"/>
        <v>105707.90900000004</v>
      </c>
      <c r="I9" s="36"/>
    </row>
    <row r="10" spans="1:9" ht="28.5" x14ac:dyDescent="0.2">
      <c r="A10" s="29" t="s">
        <v>5</v>
      </c>
      <c r="B10" s="37" t="s">
        <v>21</v>
      </c>
      <c r="C10" s="38">
        <v>15391.611000000001</v>
      </c>
      <c r="D10" s="38">
        <v>5206.6589999999997</v>
      </c>
      <c r="E10" s="39">
        <f t="shared" si="1"/>
        <v>0.33827901445794073</v>
      </c>
      <c r="F10" s="38">
        <f>18812.108-13222.69</f>
        <v>5589.4179999999997</v>
      </c>
      <c r="G10" s="40">
        <f t="shared" si="0"/>
        <v>-382.75900000000001</v>
      </c>
      <c r="I10" s="36"/>
    </row>
    <row r="11" spans="1:9" ht="15" x14ac:dyDescent="0.2">
      <c r="A11" s="28" t="s">
        <v>7</v>
      </c>
      <c r="B11" s="37" t="s">
        <v>22</v>
      </c>
      <c r="C11" s="38">
        <v>35495.067999999999</v>
      </c>
      <c r="D11" s="38">
        <v>12016.234</v>
      </c>
      <c r="E11" s="39">
        <f t="shared" si="1"/>
        <v>0.33853249696549392</v>
      </c>
      <c r="F11" s="38">
        <v>10359.945</v>
      </c>
      <c r="G11" s="40">
        <f t="shared" si="0"/>
        <v>1656.2890000000007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20828.774000000001</v>
      </c>
      <c r="E12" s="39">
        <f t="shared" si="1"/>
        <v>0.31510234182474456</v>
      </c>
      <c r="F12" s="38">
        <v>12636.424999999999</v>
      </c>
      <c r="G12" s="40">
        <f t="shared" si="0"/>
        <v>8192.349000000002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95536.394</v>
      </c>
      <c r="D13" s="38">
        <v>31818.760999999999</v>
      </c>
      <c r="E13" s="39">
        <f t="shared" si="1"/>
        <v>0.33305382030642688</v>
      </c>
      <c r="F13" s="38">
        <v>24610.154999999999</v>
      </c>
      <c r="G13" s="40">
        <f t="shared" si="0"/>
        <v>7208.6059999999998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1989916.9620000001</v>
      </c>
      <c r="D14" s="32">
        <f>SUM(D8:D13)</f>
        <v>675156.40000000014</v>
      </c>
      <c r="E14" s="41">
        <f>D14/C14</f>
        <v>0.33928873058171366</v>
      </c>
      <c r="F14" s="32">
        <f>SUM(F8:F13)</f>
        <v>549703.071</v>
      </c>
      <c r="G14" s="32">
        <f>SUM(G8:G13)</f>
        <v>125453.32900000004</v>
      </c>
      <c r="H14" s="17"/>
    </row>
    <row r="15" spans="1:9" s="4" customFormat="1" ht="27" customHeight="1" x14ac:dyDescent="0.2">
      <c r="A15" s="51" t="s">
        <v>35</v>
      </c>
      <c r="B15" s="51"/>
      <c r="C15" s="51"/>
      <c r="D15" s="51"/>
      <c r="E15" s="51"/>
      <c r="F15" s="51"/>
      <c r="G15" s="51"/>
      <c r="I15" s="46">
        <f>1965.012+F14</f>
        <v>551668.08299999998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29</v>
      </c>
      <c r="D20" s="7" t="s">
        <v>17</v>
      </c>
      <c r="E20" s="7" t="s">
        <v>33</v>
      </c>
      <c r="F20" s="7" t="str">
        <f>$F$6</f>
        <v xml:space="preserve">Виконано на відповідну дату 2020 року </v>
      </c>
      <c r="G20" s="25" t="s">
        <v>32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2500</v>
      </c>
      <c r="D22" s="38">
        <f>90.907+5630.163</f>
        <v>5721.07</v>
      </c>
      <c r="E22" s="43">
        <f>D22/C22</f>
        <v>2.2884279999999997</v>
      </c>
      <c r="F22" s="38">
        <v>144.624</v>
      </c>
      <c r="G22" s="40">
        <f>D22-F22</f>
        <v>5576.4459999999999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93467.5+55986.433</f>
        <v>149453.93299999999</v>
      </c>
      <c r="D23" s="38">
        <f>18347.975+1717.919+13922.024</f>
        <v>33987.917999999998</v>
      </c>
      <c r="E23" s="43">
        <f>D23/C23</f>
        <v>0.22741400856944996</v>
      </c>
      <c r="F23" s="38">
        <v>28739.503000000001</v>
      </c>
      <c r="G23" s="40">
        <f t="shared" ref="G23:G29" si="2">D23-F23</f>
        <v>5248.4149999999972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v>23900</v>
      </c>
      <c r="D24" s="38">
        <f>0.926+4367.41</f>
        <v>4368.3360000000002</v>
      </c>
      <c r="E24" s="43">
        <f t="shared" ref="E24:E29" si="3">D24/C24</f>
        <v>0.1827755648535565</v>
      </c>
      <c r="F24" s="38">
        <f>1855.966-409.231</f>
        <v>1446.7349999999999</v>
      </c>
      <c r="G24" s="40">
        <f t="shared" si="2"/>
        <v>2921.6010000000006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319.32+1550</f>
        <v>1869.32</v>
      </c>
      <c r="D25" s="38">
        <f>20.41+269.947+49.896</f>
        <v>340.25300000000004</v>
      </c>
      <c r="E25" s="43">
        <f t="shared" si="3"/>
        <v>0.18201966490488522</v>
      </c>
      <c r="F25" s="38">
        <v>1468.396</v>
      </c>
      <c r="G25" s="40">
        <f t="shared" si="2"/>
        <v>-1128.143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>
        <f>0.602</f>
        <v>0.60199999999999998</v>
      </c>
      <c r="E26" s="43">
        <f t="shared" si="3"/>
        <v>1.8718905472636814E-3</v>
      </c>
      <c r="F26" s="38">
        <v>495.03800000000001</v>
      </c>
      <c r="G26" s="40">
        <f t="shared" si="2"/>
        <v>-494.43600000000004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106512.023</v>
      </c>
      <c r="D27" s="38"/>
      <c r="E27" s="43">
        <f t="shared" si="3"/>
        <v>0</v>
      </c>
      <c r="F27" s="38">
        <v>249.28800000000001</v>
      </c>
      <c r="G27" s="40">
        <f t="shared" si="2"/>
        <v>-249.28800000000001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13880</v>
      </c>
      <c r="D28" s="38">
        <v>5387.0780000000004</v>
      </c>
      <c r="E28" s="43">
        <f t="shared" si="3"/>
        <v>0.38811801152737757</v>
      </c>
      <c r="F28" s="38"/>
      <c r="G28" s="40">
        <f t="shared" si="2"/>
        <v>5387.0780000000004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1009.817</v>
      </c>
      <c r="E29" s="43">
        <f t="shared" si="3"/>
        <v>0.10098170000000001</v>
      </c>
      <c r="F29" s="38">
        <v>6911.2969999999996</v>
      </c>
      <c r="G29" s="40">
        <f t="shared" si="2"/>
        <v>-5901.48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308436.87599999999</v>
      </c>
      <c r="D30" s="42">
        <f>D22+D23+D24+D25+D26+D27+D28+D29</f>
        <v>50815.074000000001</v>
      </c>
      <c r="E30" s="44">
        <f>D30/C30</f>
        <v>0.16475031993256214</v>
      </c>
      <c r="F30" s="42">
        <f>F22+F23+F24+F25+F26+F27+F28+F29</f>
        <v>39454.881000000001</v>
      </c>
      <c r="G30" s="45">
        <f>D30-F30</f>
        <v>11360.192999999999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2298353.838</v>
      </c>
      <c r="D37" s="22">
        <f>D30+D14</f>
        <v>725971.47400000016</v>
      </c>
      <c r="E37" s="22"/>
      <c r="F37" s="22">
        <f t="shared" ref="F37" si="4">F30+F14</f>
        <v>589157.95200000005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2021-06-10T13:03:32Z</cp:lastPrinted>
  <dcterms:created xsi:type="dcterms:W3CDTF">1996-10-08T23:32:33Z</dcterms:created>
  <dcterms:modified xsi:type="dcterms:W3CDTF">2021-06-10T13:03:42Z</dcterms:modified>
</cp:coreProperties>
</file>